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5251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2" i="1"/>
  <c r="I13" i="1"/>
  <c r="I15" i="1"/>
  <c r="I16" i="1"/>
  <c r="I18" i="1"/>
  <c r="I19" i="1"/>
  <c r="I7" i="1" l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<sst xmlns="http://schemas.openxmlformats.org/spreadsheetml/2006/main" count="449" uniqueCount="88">
  <si>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</si>
  <si>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</si>
  <si>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</si>
  <si>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</si>
  <si>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</si>
  <si>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</si>
  <si>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</si>
  <si>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</si>
  <si>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</si>
  <si>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</si>
  <si>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</si>
  <si>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</si>
  <si>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</si>
  <si>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</si>
  <si>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</si>
  <si>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</si>
  <si>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</si>
  <si>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</si>
  <si>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</si>
  <si>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</si>
  <si>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</si>
  <si>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</si>
  <si>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</si>
  <si>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</si>
  <si>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</si>
  <si>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</si>
  <si>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</si>
  <si>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</si>
  <si>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</si>
  <si>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</si>
  <si>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</si>
  <si>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</si>
  <si>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</si>
  <si>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</si>
  <si>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</si>
  <si>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</si>
  <si>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</si>
  <si>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</si>
  <si>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</si>
  <si>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</si>
  <si>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</si>
  <si>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</si>
  <si>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</si>
  <si>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</si>
  <si>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</si>
  <si>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</si>
  <si>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</si>
  <si>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</si>
  <si>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</si>
  <si>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</si>
  <si>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</si>
  <si>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</si>
  <si>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</si>
  <si>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</si>
  <si>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</si>
  <si>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</si>
  <si>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</si>
  <si>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</si>
  <si>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</si>
  <si>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</si>
  <si>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</si>
  <si>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</si>
  <si>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</si>
  <si>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</si>
  <si>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</si>
  <si>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</si>
  <si>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</si>
  <si>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</si>
  <si>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</si>
  <si>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</si>
  <si>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Diciembre del 2022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</si>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</sst>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2" fillId="0" borderId="0"/>
    <xf numFmtId="4" fontId="32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1" fillId="0" borderId="0"/>
    <xf numFmtId="0" fontId="31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7" borderId="4" applyNumberFormat="0" applyFont="0" applyAlignment="0" applyProtection="0"/>
    <xf numFmtId="0" fontId="1" fillId="0" borderId="0"/>
    <xf numFmtId="4" fontId="18" fillId="21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2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7" borderId="4" applyNumberFormat="0" applyFont="0" applyAlignment="0" applyProtection="0"/>
    <xf numFmtId="0" fontId="1" fillId="0" borderId="0"/>
    <xf numFmtId="4" fontId="18" fillId="21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2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7" borderId="4" applyNumberFormat="0" applyFont="0" applyAlignment="0" applyProtection="0"/>
    <xf numFmtId="0" fontId="1" fillId="0" borderId="0"/>
    <xf numFmtId="4" fontId="18" fillId="21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2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4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34" fillId="0" borderId="0" xfId="0" applyFont="1"/>
    <xf numFmtId="0" fontId="34" fillId="0" borderId="0" xfId="0" applyFont="1" applyAlignment="1">
      <alignment wrapText="1"/>
    </xf>
    <xf numFmtId="165" fontId="34" fillId="0" borderId="0" xfId="0" applyNumberFormat="1" applyFont="1"/>
    <xf numFmtId="165" fontId="35" fillId="27" borderId="13" xfId="60" applyNumberFormat="1" applyFont="1" applyFill="1" applyBorder="1" applyAlignment="1">
      <alignment horizontal="center" vertical="center" wrapText="1"/>
    </xf>
    <xf numFmtId="0" fontId="37" fillId="0" borderId="0" xfId="60" applyFont="1" applyBorder="1" applyAlignment="1">
      <alignment vertical="center"/>
    </xf>
    <xf numFmtId="0" fontId="38" fillId="0" borderId="0" xfId="60" applyFont="1" applyBorder="1" applyAlignment="1">
      <alignment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4" fillId="0" borderId="18" xfId="0" applyFont="1" applyBorder="1"/>
    <xf numFmtId="0" fontId="34" fillId="0" borderId="18" xfId="0" applyFont="1" applyBorder="1" applyAlignment="1">
      <alignment wrapText="1"/>
    </xf>
    <xf numFmtId="165" fontId="34" fillId="0" borderId="18" xfId="0" applyNumberFormat="1" applyFont="1" applyBorder="1"/>
    <xf numFmtId="0" fontId="34" fillId="0" borderId="20" xfId="0" applyFont="1" applyBorder="1"/>
    <xf numFmtId="0" fontId="34" fillId="0" borderId="20" xfId="0" applyFont="1" applyBorder="1" applyAlignment="1">
      <alignment wrapText="1"/>
    </xf>
    <xf numFmtId="165" fontId="34" fillId="0" borderId="20" xfId="0" applyNumberFormat="1" applyFont="1" applyBorder="1"/>
    <xf numFmtId="0" fontId="34" fillId="0" borderId="19" xfId="0" applyFont="1" applyBorder="1"/>
    <xf numFmtId="0" fontId="34" fillId="0" borderId="19" xfId="0" applyFont="1" applyBorder="1" applyAlignment="1">
      <alignment wrapText="1"/>
    </xf>
    <xf numFmtId="165" fontId="34" fillId="0" borderId="19" xfId="0" applyNumberFormat="1" applyFont="1" applyBorder="1"/>
    <xf numFmtId="0" fontId="39" fillId="0" borderId="18" xfId="0" applyFont="1" applyBorder="1"/>
    <xf numFmtId="4" fontId="0" fillId="0" borderId="0" xfId="0" applyNumberFormat="1"/>
    <xf numFmtId="0" fontId="39" fillId="28" borderId="20" xfId="0" applyFont="1" applyFill="1" applyBorder="1" applyAlignment="1">
      <alignment horizontal="center"/>
    </xf>
    <xf numFmtId="0" fontId="34" fillId="28" borderId="20" xfId="0" applyFont="1" applyFill="1" applyBorder="1" applyAlignment="1">
      <alignment horizontal="center"/>
    </xf>
    <xf numFmtId="165" fontId="35" fillId="27" borderId="16" xfId="60" applyNumberFormat="1" applyFont="1" applyFill="1" applyBorder="1" applyAlignment="1">
      <alignment horizontal="center" vertical="center" wrapText="1"/>
    </xf>
    <xf numFmtId="165" fontId="35" fillId="27" borderId="13" xfId="60" applyNumberFormat="1" applyFont="1" applyFill="1" applyBorder="1" applyAlignment="1">
      <alignment horizontal="center" vertical="center" wrapText="1"/>
    </xf>
    <xf numFmtId="165" fontId="35" fillId="27" borderId="17" xfId="60" applyNumberFormat="1" applyFont="1" applyFill="1" applyBorder="1" applyAlignment="1">
      <alignment horizontal="center" vertical="center"/>
    </xf>
    <xf numFmtId="0" fontId="35" fillId="27" borderId="15" xfId="60" applyFont="1" applyFill="1" applyBorder="1" applyAlignment="1">
      <alignment horizontal="center" vertical="center" wrapText="1"/>
    </xf>
    <xf numFmtId="0" fontId="35" fillId="27" borderId="13" xfId="60" applyFont="1" applyFill="1" applyBorder="1" applyAlignment="1">
      <alignment horizontal="center" vertical="center" wrapText="1"/>
    </xf>
    <xf numFmtId="0" fontId="35" fillId="27" borderId="16" xfId="60" applyFont="1" applyFill="1" applyBorder="1" applyAlignment="1">
      <alignment horizontal="center" vertical="center" wrapText="1"/>
    </xf>
  </cellXfs>
  <cellStyles count="15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130"/>
    <cellStyle name="Millares 2 3" xfId="107"/>
    <cellStyle name="Millares 2 4" xfId="152"/>
    <cellStyle name="Millares 2 5" xfId="84"/>
    <cellStyle name="Millares 3" xfId="61"/>
    <cellStyle name="Millares 3 2" xfId="132"/>
    <cellStyle name="Millares 3 3" xfId="109"/>
    <cellStyle name="Millares 3 4" xfId="154"/>
    <cellStyle name="Millares 3 5" xfId="86"/>
    <cellStyle name="Neutral" xfId="7" builtinId="28" customBuiltin="1"/>
    <cellStyle name="Normal" xfId="0" builtinId="0" customBuiltin="1"/>
    <cellStyle name="Normal 2" xfId="57"/>
    <cellStyle name="Normal 2 2" xfId="78"/>
    <cellStyle name="Normal 2 2 2" xfId="147"/>
    <cellStyle name="Normal 2 2 3" xfId="124"/>
    <cellStyle name="Normal 2 2 4" xfId="156"/>
    <cellStyle name="Normal 2 2 5" xfId="101"/>
    <cellStyle name="Normal 2 3" xfId="129"/>
    <cellStyle name="Normal 2 4" xfId="106"/>
    <cellStyle name="Normal 2 5" xfId="151"/>
    <cellStyle name="Normal 2 6" xfId="83"/>
    <cellStyle name="Normal 3" xfId="60"/>
    <cellStyle name="Normal 3 2" xfId="79"/>
    <cellStyle name="Normal 3 2 2" xfId="148"/>
    <cellStyle name="Normal 3 2 3" xfId="125"/>
    <cellStyle name="Normal 3 2 4" xfId="157"/>
    <cellStyle name="Normal 3 2 5" xfId="102"/>
    <cellStyle name="Normal 3 3" xfId="64"/>
    <cellStyle name="Normal 3 3 2" xfId="135"/>
    <cellStyle name="Normal 3 3 3" xfId="112"/>
    <cellStyle name="Normal 3 3 4" xfId="155"/>
    <cellStyle name="Normal 3 3 5" xfId="89"/>
    <cellStyle name="Normal 3 4" xfId="131"/>
    <cellStyle name="Normal 3 5" xfId="108"/>
    <cellStyle name="Normal 3 6" xfId="153"/>
    <cellStyle name="Normal 3 7" xfId="85"/>
    <cellStyle name="Normal 4" xfId="81"/>
    <cellStyle name="Normal 4 2" xfId="150"/>
    <cellStyle name="Normal 4 3" xfId="127"/>
    <cellStyle name="Normal 4 4" xfId="104"/>
    <cellStyle name="Normal 5" xfId="62"/>
    <cellStyle name="Normal 5 2" xfId="133"/>
    <cellStyle name="Normal 5 3" xfId="110"/>
    <cellStyle name="Normal 5 4" xfId="87"/>
    <cellStyle name="Normal 6" xfId="128"/>
    <cellStyle name="Normal 7" xfId="80"/>
    <cellStyle name="Normal 7 2" xfId="149"/>
    <cellStyle name="Normal 7 3" xfId="126"/>
    <cellStyle name="Normal 7 4" xfId="103"/>
    <cellStyle name="Normal 8" xfId="105"/>
    <cellStyle name="Normal 9" xfId="82"/>
    <cellStyle name="Notas" xfId="14" builtinId="10" customBuiltin="1"/>
    <cellStyle name="Notas 2" xfId="63"/>
    <cellStyle name="Notas 2 2" xfId="134"/>
    <cellStyle name="Notas 2 3" xfId="111"/>
    <cellStyle name="Notas 2 4" xfId="88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ilterText 2 2" xfId="136"/>
    <cellStyle name="SAPBEXfilterText 2 3" xfId="113"/>
    <cellStyle name="SAPBEXfilterText 2 4" xfId="90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 2 2" xfId="137"/>
    <cellStyle name="SAPBEXHLevel0 2 3" xfId="114"/>
    <cellStyle name="SAPBEXHLevel0 2 4" xfId="91"/>
    <cellStyle name="SAPBEXHLevel0X" xfId="38"/>
    <cellStyle name="SAPBEXHLevel0X 2" xfId="69"/>
    <cellStyle name="SAPBEXHLevel0X 2 2" xfId="138"/>
    <cellStyle name="SAPBEXHLevel0X 2 3" xfId="115"/>
    <cellStyle name="SAPBEXHLevel0X 2 4" xfId="92"/>
    <cellStyle name="SAPBEXHLevel1" xfId="39"/>
    <cellStyle name="SAPBEXHLevel1 2" xfId="70"/>
    <cellStyle name="SAPBEXHLevel1 2 2" xfId="139"/>
    <cellStyle name="SAPBEXHLevel1 2 3" xfId="116"/>
    <cellStyle name="SAPBEXHLevel1 2 4" xfId="93"/>
    <cellStyle name="SAPBEXHLevel1X" xfId="40"/>
    <cellStyle name="SAPBEXHLevel1X 2" xfId="71"/>
    <cellStyle name="SAPBEXHLevel1X 2 2" xfId="140"/>
    <cellStyle name="SAPBEXHLevel1X 2 3" xfId="117"/>
    <cellStyle name="SAPBEXHLevel1X 2 4" xfId="94"/>
    <cellStyle name="SAPBEXHLevel2" xfId="41"/>
    <cellStyle name="SAPBEXHLevel2 2" xfId="72"/>
    <cellStyle name="SAPBEXHLevel2 2 2" xfId="141"/>
    <cellStyle name="SAPBEXHLevel2 2 3" xfId="118"/>
    <cellStyle name="SAPBEXHLevel2 2 4" xfId="95"/>
    <cellStyle name="SAPBEXHLevel2X" xfId="42"/>
    <cellStyle name="SAPBEXHLevel2X 2" xfId="73"/>
    <cellStyle name="SAPBEXHLevel2X 2 2" xfId="142"/>
    <cellStyle name="SAPBEXHLevel2X 2 3" xfId="119"/>
    <cellStyle name="SAPBEXHLevel2X 2 4" xfId="96"/>
    <cellStyle name="SAPBEXHLevel3" xfId="43"/>
    <cellStyle name="SAPBEXHLevel3 2" xfId="74"/>
    <cellStyle name="SAPBEXHLevel3 2 2" xfId="143"/>
    <cellStyle name="SAPBEXHLevel3 2 3" xfId="120"/>
    <cellStyle name="SAPBEXHLevel3 2 4" xfId="97"/>
    <cellStyle name="SAPBEXHLevel3X" xfId="44"/>
    <cellStyle name="SAPBEXHLevel3X 2" xfId="75"/>
    <cellStyle name="SAPBEXHLevel3X 2 2" xfId="144"/>
    <cellStyle name="SAPBEXHLevel3X 2 3" xfId="121"/>
    <cellStyle name="SAPBEXHLevel3X 2 4" xfId="98"/>
    <cellStyle name="SAPBEXinputData" xfId="45"/>
    <cellStyle name="SAPBEXinputData 2" xfId="76"/>
    <cellStyle name="SAPBEXinputData 2 2" xfId="145"/>
    <cellStyle name="SAPBEXinputData 2 3" xfId="122"/>
    <cellStyle name="SAPBEXinputData 2 4" xfId="99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title 2 2" xfId="146"/>
    <cellStyle name="SAPBEXtitle 2 3" xfId="123"/>
    <cellStyle name="SAPBEXtitle 2 4" xfId="100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A4" sqref="A4"/>
    </sheetView>
  </sheetViews>
  <sheetFormatPr baseColWidth="10" defaultRowHeight="12.75" x14ac:dyDescent="0.2"/>
  <cols>
    <col min="1" max="1" width="18.28515625" style="11" customWidth="1"/>
    <col min="2" max="3" width="10.7109375" style="11" customWidth="1"/>
    <col min="4" max="4" width="20.7109375" style="12" customWidth="1"/>
    <col min="5" max="5" width="36.85546875" style="12" customWidth="1"/>
    <col min="6" max="6" width="14.7109375" style="13" customWidth="1"/>
    <col min="7" max="7" width="32.5703125" style="13" customWidth="1"/>
    <col min="8" max="9" width="14.7109375" style="13" customWidth="1"/>
    <col min="10" max="10" width="12.85546875" style="13" customWidth="1"/>
    <col min="11" max="11" width="16" customWidth="1"/>
    <col min="12" max="12" width="18.7109375" customWidth="1"/>
    <col min="13" max="13" width="13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37" t="s">
        <v>59</v>
      </c>
      <c r="B5" s="37" t="s">
        <v>60</v>
      </c>
      <c r="C5" s="37" t="s">
        <v>61</v>
      </c>
      <c r="D5" s="37" t="s">
        <v>62</v>
      </c>
      <c r="E5" s="39" t="s">
        <v>63</v>
      </c>
      <c r="F5" s="34" t="s">
        <v>66</v>
      </c>
      <c r="G5" s="34" t="s">
        <v>2</v>
      </c>
      <c r="H5" s="34" t="s">
        <v>65</v>
      </c>
      <c r="I5" s="36" t="s">
        <v>64</v>
      </c>
      <c r="J5" s="36"/>
    </row>
    <row r="6" spans="1:19" ht="26.25" customHeight="1" thickBot="1" x14ac:dyDescent="0.25">
      <c r="A6" s="38"/>
      <c r="B6" s="38"/>
      <c r="C6" s="38"/>
      <c r="D6" s="38"/>
      <c r="E6" s="38"/>
      <c r="F6" s="35"/>
      <c r="G6" s="35"/>
      <c r="H6" s="35"/>
      <c r="I6" s="14" t="s">
        <v>69</v>
      </c>
      <c r="J6" s="14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>
        <v>0</v>
      </c>
      <c r="G7" s="13" t="s">
        <v>74</v>
      </c>
      <c r="H7" s="13" t="s">
        <v>75</v>
      </c>
      <c r="I7" s="13">
        <f>+I12+I13+I15+I16</f>
        <v>42341960.060000002</v>
      </c>
      <c r="J7" s="13" t="s">
        <v>82</v>
      </c>
    </row>
    <row r="8" spans="1:19" x14ac:dyDescent="0.2">
      <c r="A8" s="32" t="s">
        <v>83</v>
      </c>
      <c r="B8" s="33"/>
      <c r="C8" s="33"/>
      <c r="D8" s="33"/>
      <c r="E8" s="33"/>
      <c r="F8" s="33"/>
      <c r="G8" s="33"/>
      <c r="H8" s="33"/>
      <c r="I8" s="33"/>
      <c r="J8" s="33"/>
    </row>
    <row r="9" spans="1:19" x14ac:dyDescent="0.2">
      <c r="A9" s="24" t="s">
        <v>76</v>
      </c>
      <c r="B9" s="24" t="s">
        <v>77</v>
      </c>
      <c r="C9" s="24" t="s">
        <v>78</v>
      </c>
      <c r="D9" s="25" t="s">
        <v>79</v>
      </c>
      <c r="E9" s="25" t="s">
        <v>80</v>
      </c>
      <c r="F9" s="26">
        <v>309225595.82999998</v>
      </c>
      <c r="G9" s="26" t="s">
        <v>74</v>
      </c>
      <c r="H9" s="26">
        <v>309225595.82999998</v>
      </c>
      <c r="I9" s="26">
        <f>16614619.42</f>
        <v>16614619.42</v>
      </c>
      <c r="J9" s="26">
        <f>I9/H9 * 100</f>
        <v>5.3729767664944728</v>
      </c>
      <c r="L9" s="31"/>
    </row>
    <row r="10" spans="1:19" x14ac:dyDescent="0.2">
      <c r="A10" s="27" t="s">
        <v>76</v>
      </c>
      <c r="B10" s="27" t="s">
        <v>77</v>
      </c>
      <c r="C10" s="27" t="s">
        <v>81</v>
      </c>
      <c r="D10" s="28" t="s">
        <v>79</v>
      </c>
      <c r="E10" s="28" t="s">
        <v>80</v>
      </c>
      <c r="F10" s="29">
        <v>100000000</v>
      </c>
      <c r="G10" s="29" t="s">
        <v>74</v>
      </c>
      <c r="H10" s="29">
        <v>100000000</v>
      </c>
      <c r="I10" s="29">
        <f>3114334.66</f>
        <v>3114334.66</v>
      </c>
      <c r="J10" s="29">
        <f>I10/H10 * 100</f>
        <v>3.1143346599999999</v>
      </c>
      <c r="L10" s="31"/>
    </row>
    <row r="11" spans="1:19" x14ac:dyDescent="0.2">
      <c r="A11" s="32" t="s">
        <v>84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9" x14ac:dyDescent="0.2">
      <c r="A12" s="24" t="s">
        <v>71</v>
      </c>
      <c r="B12" s="24" t="s">
        <v>72</v>
      </c>
      <c r="C12" s="24" t="s">
        <v>72</v>
      </c>
      <c r="D12" s="25" t="s">
        <v>71</v>
      </c>
      <c r="E12" s="25" t="s">
        <v>80</v>
      </c>
      <c r="F12" s="26">
        <v>0</v>
      </c>
      <c r="G12" s="26" t="s">
        <v>74</v>
      </c>
      <c r="H12" s="26">
        <v>0</v>
      </c>
      <c r="I12" s="26">
        <f>7778606.68</f>
        <v>7778606.6799999997</v>
      </c>
      <c r="J12" s="26" t="s">
        <v>82</v>
      </c>
      <c r="L12" s="31"/>
    </row>
    <row r="13" spans="1:19" x14ac:dyDescent="0.2">
      <c r="A13" s="27" t="s">
        <v>71</v>
      </c>
      <c r="B13" s="27" t="s">
        <v>72</v>
      </c>
      <c r="C13" s="27" t="s">
        <v>72</v>
      </c>
      <c r="D13" s="28" t="s">
        <v>71</v>
      </c>
      <c r="E13" s="28" t="s">
        <v>80</v>
      </c>
      <c r="F13" s="29">
        <v>0</v>
      </c>
      <c r="G13" s="29" t="s">
        <v>74</v>
      </c>
      <c r="H13" s="29">
        <v>0</v>
      </c>
      <c r="I13" s="29">
        <f>2392786.82</f>
        <v>2392786.8199999998</v>
      </c>
      <c r="J13" s="29" t="s">
        <v>82</v>
      </c>
      <c r="L13" s="31"/>
    </row>
    <row r="14" spans="1:19" x14ac:dyDescent="0.2">
      <c r="A14" s="32" t="s">
        <v>85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9" x14ac:dyDescent="0.2">
      <c r="A15" s="24" t="s">
        <v>71</v>
      </c>
      <c r="B15" s="24" t="s">
        <v>72</v>
      </c>
      <c r="C15" s="24" t="s">
        <v>72</v>
      </c>
      <c r="D15" s="25" t="s">
        <v>71</v>
      </c>
      <c r="E15" s="25" t="s">
        <v>80</v>
      </c>
      <c r="F15" s="26">
        <v>0</v>
      </c>
      <c r="G15" s="26" t="s">
        <v>74</v>
      </c>
      <c r="H15" s="26">
        <v>0</v>
      </c>
      <c r="I15" s="26">
        <f>24039579.22</f>
        <v>24039579.219999999</v>
      </c>
      <c r="J15" s="26" t="s">
        <v>82</v>
      </c>
      <c r="L15" s="31"/>
    </row>
    <row r="16" spans="1:19" x14ac:dyDescent="0.2">
      <c r="A16" s="27" t="s">
        <v>71</v>
      </c>
      <c r="B16" s="27" t="s">
        <v>72</v>
      </c>
      <c r="C16" s="27" t="s">
        <v>72</v>
      </c>
      <c r="D16" s="28" t="s">
        <v>71</v>
      </c>
      <c r="E16" s="28" t="s">
        <v>80</v>
      </c>
      <c r="F16" s="29">
        <v>0</v>
      </c>
      <c r="G16" s="29" t="s">
        <v>74</v>
      </c>
      <c r="H16" s="29">
        <v>0</v>
      </c>
      <c r="I16" s="29">
        <f>8130987.34</f>
        <v>8130987.3399999999</v>
      </c>
      <c r="J16" s="29" t="s">
        <v>82</v>
      </c>
      <c r="L16" s="31"/>
    </row>
    <row r="17" spans="1:10" x14ac:dyDescent="0.2">
      <c r="A17" s="32" t="s">
        <v>86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24" t="s">
        <v>71</v>
      </c>
      <c r="B18" s="24" t="s">
        <v>72</v>
      </c>
      <c r="C18" s="24" t="s">
        <v>72</v>
      </c>
      <c r="D18" s="25" t="s">
        <v>71</v>
      </c>
      <c r="E18" s="25" t="s">
        <v>80</v>
      </c>
      <c r="F18" s="26">
        <v>0</v>
      </c>
      <c r="G18" s="26" t="s">
        <v>74</v>
      </c>
      <c r="H18" s="26">
        <v>0</v>
      </c>
      <c r="I18" s="26">
        <f>0</f>
        <v>0</v>
      </c>
      <c r="J18" s="26" t="s">
        <v>82</v>
      </c>
    </row>
    <row r="19" spans="1:10" x14ac:dyDescent="0.2">
      <c r="A19" s="27" t="s">
        <v>71</v>
      </c>
      <c r="B19" s="27" t="s">
        <v>72</v>
      </c>
      <c r="C19" s="27" t="s">
        <v>72</v>
      </c>
      <c r="D19" s="28" t="s">
        <v>71</v>
      </c>
      <c r="E19" s="28" t="s">
        <v>80</v>
      </c>
      <c r="F19" s="29">
        <v>0</v>
      </c>
      <c r="G19" s="29" t="s">
        <v>74</v>
      </c>
      <c r="H19" s="29">
        <v>0</v>
      </c>
      <c r="I19" s="29">
        <f>0</f>
        <v>0</v>
      </c>
      <c r="J19" s="29" t="s">
        <v>82</v>
      </c>
    </row>
    <row r="20" spans="1:10" x14ac:dyDescent="0.2">
      <c r="A20" s="30" t="s">
        <v>87</v>
      </c>
      <c r="B20" s="21"/>
      <c r="C20" s="21"/>
      <c r="D20" s="22"/>
      <c r="E20" s="22"/>
      <c r="F20" s="23"/>
      <c r="G20" s="23"/>
      <c r="H20" s="23"/>
      <c r="I20" s="23"/>
      <c r="J20" s="23"/>
    </row>
  </sheetData>
  <mergeCells count="13">
    <mergeCell ref="A11:J11"/>
    <mergeCell ref="A14:J14"/>
    <mergeCell ref="A17:J17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31496062992125984" right="0.31496062992125984" top="0.35433070866141736" bottom="0.74803149606299213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2023-01-25T17:46:37Z</cp:lastPrinted>
  <dcterms:created xsi:type="dcterms:W3CDTF">2015-04-08T19:07:52Z</dcterms:created>
  <dcterms:modified xsi:type="dcterms:W3CDTF">2023-01-25T17:54:24Z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